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ECHAMENTOS\FECHAMENTO 2025\PLANILHA PARA CONVÊNIO\"/>
    </mc:Choice>
  </mc:AlternateContent>
  <xr:revisionPtr revIDLastSave="0" documentId="13_ncr:1_{5746CADF-5D2E-4BF5-8503-65099391D64D}" xr6:coauthVersionLast="46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JAN2024" sheetId="1" r:id="rId1"/>
    <sheet name="Planilha1" sheetId="2" r:id="rId2"/>
  </sheets>
  <definedNames>
    <definedName name="_xlnm.Print_Area" localSheetId="0">'JAN2024'!$A$2:$K$53</definedName>
    <definedName name="_xlnm.Print_Titles" localSheetId="0">'JAN2024'!$4:$4</definedName>
  </definedNames>
  <calcPr calcId="181029"/>
</workbook>
</file>

<file path=xl/calcChain.xml><?xml version="1.0" encoding="utf-8"?>
<calcChain xmlns="http://schemas.openxmlformats.org/spreadsheetml/2006/main">
  <c r="F6" i="2" l="1"/>
  <c r="I45" i="1"/>
  <c r="I44" i="1"/>
  <c r="I43" i="1"/>
  <c r="I46" i="1" l="1"/>
  <c r="I42" i="1"/>
</calcChain>
</file>

<file path=xl/sharedStrings.xml><?xml version="1.0" encoding="utf-8"?>
<sst xmlns="http://schemas.openxmlformats.org/spreadsheetml/2006/main" count="205" uniqueCount="74">
  <si>
    <t>TOTAL  DE DESPESAS</t>
  </si>
  <si>
    <t>RELAÇÃO DETALHADA DAS DESPESAS REALIZADAS</t>
  </si>
  <si>
    <t>Fornecedor</t>
  </si>
  <si>
    <t>Categoria da Despesa</t>
  </si>
  <si>
    <t>Nº Ordem</t>
  </si>
  <si>
    <t>Data do pagamento</t>
  </si>
  <si>
    <t>Natureza da Despesa</t>
  </si>
  <si>
    <t>Fonte de Recurso</t>
  </si>
  <si>
    <t>Nº da Transferência</t>
  </si>
  <si>
    <t>DESPESAS - RECURSO FEDERAL</t>
  </si>
  <si>
    <t>DESPESAS - RECURSO ESTADUAL</t>
  </si>
  <si>
    <t>DESPESAS - RECURSO MUNICIPAL</t>
  </si>
  <si>
    <t>DESPESAS - RECURSOS PRÓPRIOS</t>
  </si>
  <si>
    <t>Documento Fiscal</t>
  </si>
  <si>
    <t>Valor do Documento Fiscal</t>
  </si>
  <si>
    <t>Valor Pago</t>
  </si>
  <si>
    <t>Juros e multas</t>
  </si>
  <si>
    <t xml:space="preserve">                   Coordenador Administrativo </t>
  </si>
  <si>
    <t xml:space="preserve">                                Lucas Strabello </t>
  </si>
  <si>
    <t>LUCAS STRABELLO</t>
  </si>
  <si>
    <t>AGNALDO RODRIGUES TEIXEIRA</t>
  </si>
  <si>
    <t>DORIVAL APARECIDO GARCIA</t>
  </si>
  <si>
    <t>EVERTON ANDRE DOS SANTOS</t>
  </si>
  <si>
    <t>SUELEN APARECIDA LOBO</t>
  </si>
  <si>
    <t>BANCO DO BRASIL</t>
  </si>
  <si>
    <t>FGTS</t>
  </si>
  <si>
    <t>DARF</t>
  </si>
  <si>
    <t>HOLERITE</t>
  </si>
  <si>
    <t>RECURSOS HUMANOS</t>
  </si>
  <si>
    <t>Municipal</t>
  </si>
  <si>
    <t>TED</t>
  </si>
  <si>
    <t>PAGAMENTO DE ADIANTAMENTO - COORDENADOR ADMINISTRATIVO</t>
  </si>
  <si>
    <t>Próprio</t>
  </si>
  <si>
    <t>PAGAMENTO DE ADIANTAMENTO - TRATORISTA</t>
  </si>
  <si>
    <t>PAGAMENTO DE ADIANTAMENTO - SERVIÇOS GERAIS</t>
  </si>
  <si>
    <t>SERVIÇOS CONTÁBEIS</t>
  </si>
  <si>
    <t>OUTROS SERVIÇOS DE TERCEIROS</t>
  </si>
  <si>
    <t>GUIA</t>
  </si>
  <si>
    <t>CONSULTORIA AGRONOMICA</t>
  </si>
  <si>
    <t>CLAUDINEY  CEVERIANO COELHO</t>
  </si>
  <si>
    <t>ANA KELLY FERREIRA</t>
  </si>
  <si>
    <t>PIX</t>
  </si>
  <si>
    <t>R POSTAL S CONTÁBEIS  LTDA</t>
  </si>
  <si>
    <t>VITOR GÁS COMBUSTIVEIS  E LUBRIFICANTES</t>
  </si>
  <si>
    <t>KA EMPORIO DOS METAIS LTDA</t>
  </si>
  <si>
    <t>R POSTAL S CONTABEIS LTDA</t>
  </si>
  <si>
    <t>ARMAZEM AGRICOLA VINHEDO LTDA</t>
  </si>
  <si>
    <t>CAIXA ECONOMICA FEDERAL</t>
  </si>
  <si>
    <t>RFB- DARF CODIGO DE BARRAS</t>
  </si>
  <si>
    <t>MARCO ROBERTO KOBAYASHI</t>
  </si>
  <si>
    <t>DECISÃO JUDICIAL</t>
  </si>
  <si>
    <t>DOC 12/2024</t>
  </si>
  <si>
    <t>DOC 13º</t>
  </si>
  <si>
    <t>RECIBO DE FÉRIAS</t>
  </si>
  <si>
    <t>PAGAMENTO DE SALÁRIO -  SERVIÇOS GERAIS</t>
  </si>
  <si>
    <t>PAGAMENTO DE SALÁRIO -  AUXILIAR ADMNISTRATIVO</t>
  </si>
  <si>
    <t>DESCONTO DE PENSÃO</t>
  </si>
  <si>
    <t>PAGAMENTO DE SALÁRIO - COORDENADOR ADMNISTRATIVO</t>
  </si>
  <si>
    <t xml:space="preserve">PAGAMENTO DE FÉRIAS </t>
  </si>
  <si>
    <t>PAGAMENTO DE SALÁRIO  - TRATORISTA</t>
  </si>
  <si>
    <t>TARÍFA BANCÁRIA</t>
  </si>
  <si>
    <t>COMPRA DE COMBUSTÍVEIS</t>
  </si>
  <si>
    <t>COMPRA DE MATERIAIS PARA MANUTENÇÃO</t>
  </si>
  <si>
    <t>PAGAMENTO DE ADIANTAMENTO -  AUXIALIAR DE ESCRITÓRIO</t>
  </si>
  <si>
    <t>PAGAMENTO DE FÉRIAS</t>
  </si>
  <si>
    <t>OUTROS MATERIAIS DE CONSUMO</t>
  </si>
  <si>
    <t>Louveira, 20 de Fevereiro de 2025</t>
  </si>
  <si>
    <t>DAINA DE CASSIA GONÇALVES</t>
  </si>
  <si>
    <t>NFS - e 112400</t>
  </si>
  <si>
    <t>NF - e 000018464</t>
  </si>
  <si>
    <t>NF - e 015073</t>
  </si>
  <si>
    <t>NFS - e 112691</t>
  </si>
  <si>
    <t>NF - e 087065</t>
  </si>
  <si>
    <t>NFS - e 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</si>
</sst>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_(* #,##0.00_);_(* \(#,##0.00\);_(* &quot;-&quot;??_);_(@_)"/>
    <numFmt numFmtId="165" formatCode="_-[$R$-416]\ * #,##0.00_-;\-[$R$-416]\ * #,##0.00_-;_-[$R$-416]\ * &quot;-&quot;??_-;_-@_-"/>
    <numFmt numFmtId="166" formatCode="00&quot;/&quot;00&quot;/&quot;0000"/>
  </numFmts>
  <fonts count="9" x14ac:knownFonts="1">
    <font>
      <sz val="10"/>
      <name val="Arial"/>
      <family val="2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sz val="12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ill="0" applyBorder="0" applyAlignment="0" applyProtection="0"/>
    <xf numFmtId="44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4" fontId="3" fillId="0" borderId="0" xfId="0" applyNumberFormat="1" applyFont="1" applyAlignment="1">
      <alignment horizontal="left" vertical="center"/>
    </xf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44" fontId="2" fillId="3" borderId="2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44" fontId="3" fillId="0" borderId="2" xfId="0" applyNumberFormat="1" applyFont="1" applyBorder="1" applyAlignment="1" applyProtection="1">
      <alignment horizontal="left" vertical="center"/>
      <protection locked="0"/>
    </xf>
    <xf numFmtId="166" fontId="3" fillId="0" borderId="2" xfId="0" applyNumberFormat="1" applyFont="1" applyBorder="1" applyAlignment="1" applyProtection="1">
      <alignment horizontal="left" vertical="center"/>
      <protection locked="0"/>
    </xf>
    <xf numFmtId="0" fontId="2" fillId="2" borderId="4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44" fontId="5" fillId="0" borderId="1" xfId="0" applyNumberFormat="1" applyFont="1" applyBorder="1" applyAlignment="1" applyProtection="1">
      <alignment horizontal="left" vertical="center"/>
      <protection locked="0"/>
    </xf>
    <xf numFmtId="0" fontId="2" fillId="0" borderId="9" xfId="0" quotePrefix="1" applyFont="1" applyBorder="1" applyAlignment="1" applyProtection="1">
      <alignment horizontal="center" vertical="center"/>
      <protection locked="0"/>
    </xf>
    <xf numFmtId="3" fontId="3" fillId="0" borderId="6" xfId="0" applyNumberFormat="1" applyFont="1" applyBorder="1" applyAlignment="1" applyProtection="1">
      <alignment horizontal="left" vertical="center"/>
      <protection locked="0"/>
    </xf>
    <xf numFmtId="0" fontId="6" fillId="0" borderId="0" xfId="0" applyFont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44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3" fontId="5" fillId="0" borderId="3" xfId="0" applyNumberFormat="1" applyFont="1" applyBorder="1" applyAlignment="1" applyProtection="1">
      <alignment horizontal="left" vertical="center"/>
      <protection locked="0"/>
    </xf>
    <xf numFmtId="44" fontId="3" fillId="0" borderId="1" xfId="0" applyNumberFormat="1" applyFont="1" applyBorder="1" applyAlignment="1" applyProtection="1">
      <alignment horizontal="left" vertical="center"/>
      <protection locked="0"/>
    </xf>
    <xf numFmtId="0" fontId="8" fillId="0" borderId="2" xfId="0" applyFont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44" fontId="8" fillId="0" borderId="1" xfId="0" applyNumberFormat="1" applyFont="1" applyBorder="1" applyAlignment="1" applyProtection="1">
      <alignment horizontal="left" vertical="center"/>
      <protection locked="0"/>
    </xf>
    <xf numFmtId="44" fontId="0" fillId="0" borderId="0" xfId="4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165" fontId="2" fillId="2" borderId="3" xfId="0" applyNumberFormat="1" applyFont="1" applyFill="1" applyBorder="1" applyAlignment="1" applyProtection="1">
      <alignment horizontal="left" vertical="center"/>
      <protection locked="0"/>
    </xf>
    <xf numFmtId="165" fontId="2" fillId="2" borderId="4" xfId="0" applyNumberFormat="1" applyFont="1" applyFill="1" applyBorder="1" applyAlignment="1" applyProtection="1">
      <alignment horizontal="left" vertical="center"/>
      <protection locked="0"/>
    </xf>
    <xf numFmtId="165" fontId="2" fillId="2" borderId="5" xfId="0" applyNumberFormat="1" applyFont="1" applyFill="1" applyBorder="1" applyAlignment="1" applyProtection="1">
      <alignment horizontal="left" vertical="center"/>
      <protection locked="0"/>
    </xf>
    <xf numFmtId="0" fontId="2" fillId="2" borderId="8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top"/>
    </xf>
    <xf numFmtId="0" fontId="4" fillId="2" borderId="5" xfId="0" applyFont="1" applyFill="1" applyBorder="1" applyAlignment="1">
      <alignment horizontal="left" vertical="top"/>
    </xf>
  </cellXfs>
  <cellStyles count="5">
    <cellStyle name="Moeda" xfId="4" builtinId="4"/>
    <cellStyle name="Normal" xfId="0" builtinId="0"/>
    <cellStyle name="Normal 2" xfId="1" xr:uid="{00000000-0005-0000-0000-000001000000}"/>
    <cellStyle name="Normal 3" xfId="2" xr:uid="{00000000-0005-0000-0000-000002000000}"/>
    <cellStyle name="Separador de milhares 2" xfId="3" xr:uid="{00000000-0005-0000-0000-000003000000}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0" formatCode="General"/>
      <alignment horizontal="left" vertical="center" textRotation="0" wrapText="0" relative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4" formatCode="_-&quot;R$&quot;\ * #,##0.00_-;\-&quot;R$&quot;\ * #,##0.00_-;_-&quot;R$&quot;\ * &quot;-&quot;??_-;_-@_-"/>
      <alignment horizontal="left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4" formatCode="_-&quot;R$&quot;\ * #,##0.00_-;\-&quot;R$&quot;\ * #,##0.00_-;_-&quot;R$&quot;\ * &quot;-&quot;??_-;_-@_-"/>
      <alignment horizontal="left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4" formatCode="_-&quot;R$&quot;\ * #,##0.00_-;\-&quot;R$&quot;\ * #,##0.00_-;_-&quot;R$&quot;\ * &quot;-&quot;??_-;_-@_-"/>
      <alignment horizontal="left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4" formatCode="_-&quot;R$&quot;\ * #,##0.00_-;\-&quot;R$&quot;\ * #,##0.00_-;_-&quot;R$&quot;\ * &quot;-&quot;??_-;_-@_-"/>
      <alignment horizontal="left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9" formatCode="dd/mm/yyyy"/>
      <alignment horizontal="left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0" formatCode="General"/>
      <alignment horizontal="center" vertical="center" textRotation="0" wrapText="0" relative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left" vertical="center" textRotation="0" wrapText="0" relative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4" formatCode="_-&quot;R$&quot;\ * #,##0.00_-;\-&quot;R$&quot;\ * #,##0.00_-;_-&quot;R$&quot;\ * &quot;-&quot;??_-;_-@_-"/>
      <fill>
        <patternFill patternType="solid">
          <fgColor indexed="64"/>
          <bgColor rgb="FF00206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4:K41" totalsRowShown="0" headerRowDxfId="14" dataDxfId="12" headerRowBorderDxfId="13" tableBorderDxfId="11">
  <tableColumns count="11">
    <tableColumn id="1" xr3:uid="{00000000-0010-0000-0000-000001000000}" name="Nº Ordem" dataDxfId="10"/>
    <tableColumn id="2" xr3:uid="{00000000-0010-0000-0000-000002000000}" name="Data do pagamento" dataDxfId="9"/>
    <tableColumn id="3" xr3:uid="{00000000-0010-0000-0000-000003000000}" name="Documento Fiscal" dataDxfId="8"/>
    <tableColumn id="4" xr3:uid="{00000000-0010-0000-0000-000004000000}" name="Fornecedor" dataDxfId="7"/>
    <tableColumn id="5" xr3:uid="{00000000-0010-0000-0000-000005000000}" name="Natureza da Despesa" dataDxfId="6"/>
    <tableColumn id="6" xr3:uid="{00000000-0010-0000-0000-000006000000}" name="Categoria da Despesa" dataDxfId="5"/>
    <tableColumn id="8" xr3:uid="{00000000-0010-0000-0000-000008000000}" name="Valor do Documento Fiscal" dataDxfId="4"/>
    <tableColumn id="13" xr3:uid="{00000000-0010-0000-0000-00000D000000}" name="Juros e multas" dataDxfId="3"/>
    <tableColumn id="12" xr3:uid="{00000000-0010-0000-0000-00000C000000}" name="Valor Pago" dataDxfId="2"/>
    <tableColumn id="9" xr3:uid="{00000000-0010-0000-0000-000009000000}" name="Fonte de Recurso" dataDxfId="1"/>
    <tableColumn id="11" xr3:uid="{00000000-0010-0000-0000-00000B000000}" name="Nº da Transferência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8"/>
  <sheetViews>
    <sheetView showGridLines="0" tabSelected="1" showRuler="0" view="pageLayout" topLeftCell="A29" zoomScale="80" zoomScaleNormal="90" zoomScaleSheetLayoutView="75" zoomScalePageLayoutView="80" workbookViewId="0">
      <selection activeCell="C39" sqref="C39"/>
    </sheetView>
  </sheetViews>
  <sheetFormatPr defaultColWidth="40.7109375" defaultRowHeight="15.75" x14ac:dyDescent="0.2"/>
  <cols>
    <col min="1" max="1" width="8.85546875" style="2" customWidth="1"/>
    <col min="2" max="2" width="15" style="4" customWidth="1"/>
    <col min="3" max="3" width="23.28515625" style="1" customWidth="1"/>
    <col min="4" max="4" width="45.42578125" style="1" customWidth="1"/>
    <col min="5" max="5" width="24.5703125" style="1" customWidth="1"/>
    <col min="6" max="6" width="26" style="1" customWidth="1"/>
    <col min="7" max="9" width="16.5703125" style="3" customWidth="1"/>
    <col min="10" max="10" width="17.5703125" style="3" customWidth="1"/>
    <col min="11" max="11" width="23.42578125" style="5" customWidth="1"/>
    <col min="12" max="12" width="1.5703125" style="1" bestFit="1" customWidth="1"/>
    <col min="13" max="23" width="40.7109375" style="1" customWidth="1"/>
    <col min="24" max="16384" width="40.7109375" style="1"/>
  </cols>
  <sheetData>
    <row r="1" spans="1:11" x14ac:dyDescent="0.2">
      <c r="A1" s="32" t="s">
        <v>1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x14ac:dyDescent="0.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 ht="51" customHeight="1" x14ac:dyDescent="0.2">
      <c r="A4" s="6" t="s">
        <v>4</v>
      </c>
      <c r="B4" s="7" t="s">
        <v>5</v>
      </c>
      <c r="C4" s="8" t="s">
        <v>13</v>
      </c>
      <c r="D4" s="8" t="s">
        <v>2</v>
      </c>
      <c r="E4" s="8" t="s">
        <v>6</v>
      </c>
      <c r="F4" s="8" t="s">
        <v>3</v>
      </c>
      <c r="G4" s="9" t="s">
        <v>14</v>
      </c>
      <c r="H4" s="9" t="s">
        <v>16</v>
      </c>
      <c r="I4" s="9" t="s">
        <v>15</v>
      </c>
      <c r="J4" s="9" t="s">
        <v>7</v>
      </c>
      <c r="K4" s="10" t="s">
        <v>8</v>
      </c>
    </row>
    <row r="5" spans="1:11" ht="47.25" x14ac:dyDescent="0.2">
      <c r="A5" s="18">
        <v>1</v>
      </c>
      <c r="B5" s="14">
        <v>3012025</v>
      </c>
      <c r="C5" s="11" t="s">
        <v>27</v>
      </c>
      <c r="D5" s="12" t="s">
        <v>22</v>
      </c>
      <c r="E5" s="12" t="s">
        <v>54</v>
      </c>
      <c r="F5" s="12" t="s">
        <v>28</v>
      </c>
      <c r="G5" s="13">
        <v>924</v>
      </c>
      <c r="H5" s="13">
        <v>0</v>
      </c>
      <c r="I5" s="13">
        <v>924</v>
      </c>
      <c r="J5" s="13" t="s">
        <v>29</v>
      </c>
      <c r="K5" s="19">
        <v>10301</v>
      </c>
    </row>
    <row r="6" spans="1:11" ht="47.25" x14ac:dyDescent="0.2">
      <c r="A6" s="18">
        <v>2</v>
      </c>
      <c r="B6" s="14">
        <v>3012025</v>
      </c>
      <c r="C6" s="11" t="s">
        <v>27</v>
      </c>
      <c r="D6" s="12" t="s">
        <v>23</v>
      </c>
      <c r="E6" s="12" t="s">
        <v>55</v>
      </c>
      <c r="F6" s="12" t="s">
        <v>28</v>
      </c>
      <c r="G6" s="17">
        <v>1753</v>
      </c>
      <c r="H6" s="13">
        <v>0</v>
      </c>
      <c r="I6" s="17">
        <v>1753</v>
      </c>
      <c r="J6" s="13" t="s">
        <v>29</v>
      </c>
      <c r="K6" s="19">
        <v>10302</v>
      </c>
    </row>
    <row r="7" spans="1:11" x14ac:dyDescent="0.2">
      <c r="A7" s="18">
        <v>3</v>
      </c>
      <c r="B7" s="14">
        <v>3012025</v>
      </c>
      <c r="C7" s="11" t="s">
        <v>50</v>
      </c>
      <c r="D7" s="12" t="s">
        <v>67</v>
      </c>
      <c r="E7" s="12" t="s">
        <v>56</v>
      </c>
      <c r="F7" s="12" t="s">
        <v>28</v>
      </c>
      <c r="G7" s="17">
        <v>636.98</v>
      </c>
      <c r="H7" s="13">
        <v>0</v>
      </c>
      <c r="I7" s="17">
        <v>636.98</v>
      </c>
      <c r="J7" s="13" t="s">
        <v>29</v>
      </c>
      <c r="K7" s="19">
        <v>10303</v>
      </c>
    </row>
    <row r="8" spans="1:11" ht="63" x14ac:dyDescent="0.2">
      <c r="A8" s="18">
        <v>4</v>
      </c>
      <c r="B8" s="14">
        <v>3012025</v>
      </c>
      <c r="C8" s="11" t="s">
        <v>27</v>
      </c>
      <c r="D8" s="12" t="s">
        <v>19</v>
      </c>
      <c r="E8" s="12" t="s">
        <v>57</v>
      </c>
      <c r="F8" s="12" t="s">
        <v>28</v>
      </c>
      <c r="G8" s="17">
        <v>2681</v>
      </c>
      <c r="H8" s="13">
        <v>0</v>
      </c>
      <c r="I8" s="17">
        <v>2681</v>
      </c>
      <c r="J8" s="13" t="s">
        <v>29</v>
      </c>
      <c r="K8" s="19">
        <v>10304</v>
      </c>
    </row>
    <row r="9" spans="1:11" ht="47.25" x14ac:dyDescent="0.2">
      <c r="A9" s="18">
        <v>5</v>
      </c>
      <c r="B9" s="14">
        <v>3012025</v>
      </c>
      <c r="C9" s="11" t="s">
        <v>27</v>
      </c>
      <c r="D9" s="12" t="s">
        <v>20</v>
      </c>
      <c r="E9" s="12" t="s">
        <v>54</v>
      </c>
      <c r="F9" s="12" t="s">
        <v>28</v>
      </c>
      <c r="G9" s="17">
        <v>1688</v>
      </c>
      <c r="H9" s="13">
        <v>0</v>
      </c>
      <c r="I9" s="17">
        <v>1688</v>
      </c>
      <c r="J9" s="13" t="s">
        <v>29</v>
      </c>
      <c r="K9" s="19">
        <v>10305</v>
      </c>
    </row>
    <row r="10" spans="1:11" x14ac:dyDescent="0.2">
      <c r="A10" s="18">
        <v>6</v>
      </c>
      <c r="B10" s="14">
        <v>3012025</v>
      </c>
      <c r="C10" s="11" t="s">
        <v>27</v>
      </c>
      <c r="D10" s="11" t="s">
        <v>20</v>
      </c>
      <c r="E10" s="12" t="s">
        <v>58</v>
      </c>
      <c r="F10" s="12" t="s">
        <v>28</v>
      </c>
      <c r="G10" s="17">
        <v>3019.34</v>
      </c>
      <c r="H10" s="13">
        <v>0</v>
      </c>
      <c r="I10" s="17">
        <v>3019.34</v>
      </c>
      <c r="J10" s="13" t="s">
        <v>29</v>
      </c>
      <c r="K10" s="19">
        <v>10306</v>
      </c>
    </row>
    <row r="11" spans="1:11" ht="47.25" x14ac:dyDescent="0.2">
      <c r="A11" s="18">
        <v>7</v>
      </c>
      <c r="B11" s="14">
        <v>3012025</v>
      </c>
      <c r="C11" s="11" t="s">
        <v>27</v>
      </c>
      <c r="D11" s="12" t="s">
        <v>21</v>
      </c>
      <c r="E11" s="12" t="s">
        <v>54</v>
      </c>
      <c r="F11" s="12" t="s">
        <v>28</v>
      </c>
      <c r="G11" s="17">
        <v>1561</v>
      </c>
      <c r="H11" s="13">
        <v>0</v>
      </c>
      <c r="I11" s="17">
        <v>1561</v>
      </c>
      <c r="J11" s="13" t="s">
        <v>29</v>
      </c>
      <c r="K11" s="19">
        <v>10307</v>
      </c>
    </row>
    <row r="12" spans="1:11" ht="31.5" x14ac:dyDescent="0.2">
      <c r="A12" s="18">
        <v>8</v>
      </c>
      <c r="B12" s="14">
        <v>3012025</v>
      </c>
      <c r="C12" s="11" t="s">
        <v>27</v>
      </c>
      <c r="D12" s="12" t="s">
        <v>39</v>
      </c>
      <c r="E12" s="12" t="s">
        <v>59</v>
      </c>
      <c r="F12" s="12" t="s">
        <v>28</v>
      </c>
      <c r="G12" s="17">
        <v>1271</v>
      </c>
      <c r="H12" s="13">
        <v>0</v>
      </c>
      <c r="I12" s="17">
        <v>1271</v>
      </c>
      <c r="J12" s="13" t="s">
        <v>29</v>
      </c>
      <c r="K12" s="19">
        <v>10308</v>
      </c>
    </row>
    <row r="13" spans="1:11" x14ac:dyDescent="0.2">
      <c r="A13" s="18">
        <v>9</v>
      </c>
      <c r="B13" s="14">
        <v>3012025</v>
      </c>
      <c r="C13" s="11" t="s">
        <v>50</v>
      </c>
      <c r="D13" s="12" t="s">
        <v>40</v>
      </c>
      <c r="E13" s="12" t="s">
        <v>56</v>
      </c>
      <c r="F13" s="12" t="s">
        <v>28</v>
      </c>
      <c r="G13" s="17">
        <v>960.11</v>
      </c>
      <c r="H13" s="13">
        <v>0</v>
      </c>
      <c r="I13" s="17">
        <v>960.11</v>
      </c>
      <c r="J13" s="13" t="s">
        <v>29</v>
      </c>
      <c r="K13" s="19">
        <v>10309</v>
      </c>
    </row>
    <row r="14" spans="1:11" x14ac:dyDescent="0.2">
      <c r="A14" s="18">
        <v>10</v>
      </c>
      <c r="B14" s="14">
        <v>3012025</v>
      </c>
      <c r="C14" s="11" t="s">
        <v>30</v>
      </c>
      <c r="D14" s="12" t="s">
        <v>24</v>
      </c>
      <c r="E14" s="12" t="s">
        <v>60</v>
      </c>
      <c r="F14" s="12" t="s">
        <v>60</v>
      </c>
      <c r="G14" s="17">
        <v>12.3</v>
      </c>
      <c r="H14" s="13">
        <v>0</v>
      </c>
      <c r="I14" s="17">
        <v>12.3</v>
      </c>
      <c r="J14" s="17" t="s">
        <v>32</v>
      </c>
      <c r="K14" s="26">
        <v>840031100043369</v>
      </c>
    </row>
    <row r="15" spans="1:11" x14ac:dyDescent="0.2">
      <c r="A15" s="18">
        <v>11</v>
      </c>
      <c r="B15" s="14">
        <v>3012025</v>
      </c>
      <c r="C15" s="11" t="s">
        <v>30</v>
      </c>
      <c r="D15" s="12" t="s">
        <v>24</v>
      </c>
      <c r="E15" s="12" t="s">
        <v>60</v>
      </c>
      <c r="F15" s="12" t="s">
        <v>60</v>
      </c>
      <c r="G15" s="17">
        <v>12.3</v>
      </c>
      <c r="H15" s="13">
        <v>0</v>
      </c>
      <c r="I15" s="17">
        <v>12.3</v>
      </c>
      <c r="J15" s="17" t="s">
        <v>32</v>
      </c>
      <c r="K15" s="26">
        <v>840031100043370</v>
      </c>
    </row>
    <row r="16" spans="1:11" x14ac:dyDescent="0.2">
      <c r="A16" s="18">
        <v>12</v>
      </c>
      <c r="B16" s="14">
        <v>3012025</v>
      </c>
      <c r="C16" s="11" t="s">
        <v>30</v>
      </c>
      <c r="D16" s="12" t="s">
        <v>24</v>
      </c>
      <c r="E16" s="12" t="s">
        <v>60</v>
      </c>
      <c r="F16" s="12" t="s">
        <v>60</v>
      </c>
      <c r="G16" s="17">
        <v>12.3</v>
      </c>
      <c r="H16" s="13">
        <v>0</v>
      </c>
      <c r="I16" s="17">
        <v>12.3</v>
      </c>
      <c r="J16" s="17" t="s">
        <v>32</v>
      </c>
      <c r="K16" s="26">
        <v>840031100043371</v>
      </c>
    </row>
    <row r="17" spans="1:11" x14ac:dyDescent="0.2">
      <c r="A17" s="18">
        <v>13</v>
      </c>
      <c r="B17" s="14">
        <v>3012025</v>
      </c>
      <c r="C17" s="11" t="s">
        <v>30</v>
      </c>
      <c r="D17" s="12" t="s">
        <v>24</v>
      </c>
      <c r="E17" s="12" t="s">
        <v>60</v>
      </c>
      <c r="F17" s="12" t="s">
        <v>60</v>
      </c>
      <c r="G17" s="17">
        <v>12.3</v>
      </c>
      <c r="H17" s="13">
        <v>0</v>
      </c>
      <c r="I17" s="17">
        <v>12.3</v>
      </c>
      <c r="J17" s="17" t="s">
        <v>32</v>
      </c>
      <c r="K17" s="26">
        <v>840031100043372</v>
      </c>
    </row>
    <row r="18" spans="1:11" x14ac:dyDescent="0.2">
      <c r="A18" s="18">
        <v>14</v>
      </c>
      <c r="B18" s="14">
        <v>3012025</v>
      </c>
      <c r="C18" s="11" t="s">
        <v>30</v>
      </c>
      <c r="D18" s="12" t="s">
        <v>24</v>
      </c>
      <c r="E18" s="12" t="s">
        <v>60</v>
      </c>
      <c r="F18" s="12" t="s">
        <v>60</v>
      </c>
      <c r="G18" s="17">
        <v>12.3</v>
      </c>
      <c r="H18" s="13">
        <v>0</v>
      </c>
      <c r="I18" s="17">
        <v>12.3</v>
      </c>
      <c r="J18" s="17" t="s">
        <v>32</v>
      </c>
      <c r="K18" s="26">
        <v>840031100043373</v>
      </c>
    </row>
    <row r="19" spans="1:11" x14ac:dyDescent="0.2">
      <c r="A19" s="18">
        <v>15</v>
      </c>
      <c r="B19" s="14">
        <v>3012025</v>
      </c>
      <c r="C19" s="11" t="s">
        <v>41</v>
      </c>
      <c r="D19" s="12" t="s">
        <v>24</v>
      </c>
      <c r="E19" s="12" t="s">
        <v>60</v>
      </c>
      <c r="F19" s="12" t="s">
        <v>60</v>
      </c>
      <c r="G19" s="17">
        <v>35.44</v>
      </c>
      <c r="H19" s="13">
        <v>0</v>
      </c>
      <c r="I19" s="17">
        <v>35.44</v>
      </c>
      <c r="J19" s="17" t="s">
        <v>32</v>
      </c>
      <c r="K19" s="26">
        <v>860031200032421</v>
      </c>
    </row>
    <row r="20" spans="1:11" ht="31.5" x14ac:dyDescent="0.2">
      <c r="A20" s="18">
        <v>16</v>
      </c>
      <c r="B20" s="14">
        <v>10012025</v>
      </c>
      <c r="C20" s="11" t="s">
        <v>68</v>
      </c>
      <c r="D20" s="12" t="s">
        <v>42</v>
      </c>
      <c r="E20" s="12" t="s">
        <v>35</v>
      </c>
      <c r="F20" s="12" t="s">
        <v>36</v>
      </c>
      <c r="G20" s="17">
        <v>474.85</v>
      </c>
      <c r="H20" s="13">
        <v>0</v>
      </c>
      <c r="I20" s="17">
        <v>474.85</v>
      </c>
      <c r="J20" s="27" t="s">
        <v>29</v>
      </c>
      <c r="K20" s="26">
        <v>11001</v>
      </c>
    </row>
    <row r="21" spans="1:11" ht="31.5" x14ac:dyDescent="0.2">
      <c r="A21" s="18">
        <v>17</v>
      </c>
      <c r="B21" s="14">
        <v>15012025</v>
      </c>
      <c r="C21" s="11" t="s">
        <v>69</v>
      </c>
      <c r="D21" s="12" t="s">
        <v>43</v>
      </c>
      <c r="E21" s="12" t="s">
        <v>61</v>
      </c>
      <c r="F21" s="12" t="s">
        <v>65</v>
      </c>
      <c r="G21" s="17">
        <v>6649.39</v>
      </c>
      <c r="H21" s="13">
        <v>0</v>
      </c>
      <c r="I21" s="17">
        <v>6649.39</v>
      </c>
      <c r="J21" s="27" t="s">
        <v>29</v>
      </c>
      <c r="K21" s="26">
        <v>11501</v>
      </c>
    </row>
    <row r="22" spans="1:11" ht="31.5" x14ac:dyDescent="0.2">
      <c r="A22" s="18">
        <v>18</v>
      </c>
      <c r="B22" s="14">
        <v>15012025</v>
      </c>
      <c r="C22" s="11" t="s">
        <v>70</v>
      </c>
      <c r="D22" s="12" t="s">
        <v>44</v>
      </c>
      <c r="E22" s="12" t="s">
        <v>62</v>
      </c>
      <c r="F22" s="12" t="s">
        <v>65</v>
      </c>
      <c r="G22" s="17">
        <v>959.4</v>
      </c>
      <c r="H22" s="13">
        <v>0</v>
      </c>
      <c r="I22" s="17">
        <v>959.4</v>
      </c>
      <c r="J22" s="27" t="s">
        <v>29</v>
      </c>
      <c r="K22" s="26">
        <v>11502</v>
      </c>
    </row>
    <row r="23" spans="1:11" ht="31.5" x14ac:dyDescent="0.2">
      <c r="A23" s="18">
        <v>19</v>
      </c>
      <c r="B23" s="14">
        <v>17012025</v>
      </c>
      <c r="C23" s="11" t="s">
        <v>71</v>
      </c>
      <c r="D23" s="12" t="s">
        <v>45</v>
      </c>
      <c r="E23" s="12" t="s">
        <v>35</v>
      </c>
      <c r="F23" s="12" t="s">
        <v>36</v>
      </c>
      <c r="G23" s="17">
        <v>120</v>
      </c>
      <c r="H23" s="13">
        <v>0</v>
      </c>
      <c r="I23" s="17">
        <v>120</v>
      </c>
      <c r="J23" s="27" t="s">
        <v>29</v>
      </c>
      <c r="K23" s="26">
        <v>11701</v>
      </c>
    </row>
    <row r="24" spans="1:11" ht="47.25" x14ac:dyDescent="0.2">
      <c r="A24" s="18">
        <v>20</v>
      </c>
      <c r="B24" s="14">
        <v>17012025</v>
      </c>
      <c r="C24" s="11" t="s">
        <v>27</v>
      </c>
      <c r="D24" s="12" t="s">
        <v>22</v>
      </c>
      <c r="E24" s="12" t="s">
        <v>34</v>
      </c>
      <c r="F24" s="12" t="s">
        <v>28</v>
      </c>
      <c r="G24" s="17">
        <v>120</v>
      </c>
      <c r="H24" s="13">
        <v>0</v>
      </c>
      <c r="I24" s="17">
        <v>120</v>
      </c>
      <c r="J24" s="27" t="s">
        <v>29</v>
      </c>
      <c r="K24" s="26">
        <v>11702</v>
      </c>
    </row>
    <row r="25" spans="1:11" ht="63" x14ac:dyDescent="0.2">
      <c r="A25" s="18">
        <v>21</v>
      </c>
      <c r="B25" s="14">
        <v>17012025</v>
      </c>
      <c r="C25" s="11" t="s">
        <v>27</v>
      </c>
      <c r="D25" s="12" t="s">
        <v>23</v>
      </c>
      <c r="E25" s="12" t="s">
        <v>63</v>
      </c>
      <c r="F25" s="12" t="s">
        <v>28</v>
      </c>
      <c r="G25" s="17">
        <v>1075</v>
      </c>
      <c r="H25" s="13">
        <v>0</v>
      </c>
      <c r="I25" s="17">
        <v>1075</v>
      </c>
      <c r="J25" s="27" t="s">
        <v>29</v>
      </c>
      <c r="K25" s="26">
        <v>11703</v>
      </c>
    </row>
    <row r="26" spans="1:11" ht="63" x14ac:dyDescent="0.2">
      <c r="A26" s="18">
        <v>22</v>
      </c>
      <c r="B26" s="14">
        <v>17012025</v>
      </c>
      <c r="C26" s="11" t="s">
        <v>27</v>
      </c>
      <c r="D26" s="12" t="s">
        <v>19</v>
      </c>
      <c r="E26" s="12" t="s">
        <v>31</v>
      </c>
      <c r="F26" s="12" t="s">
        <v>28</v>
      </c>
      <c r="G26" s="17">
        <v>2066</v>
      </c>
      <c r="H26" s="13">
        <v>0</v>
      </c>
      <c r="I26" s="17">
        <v>2066</v>
      </c>
      <c r="J26" s="27" t="s">
        <v>29</v>
      </c>
      <c r="K26" s="26">
        <v>11704</v>
      </c>
    </row>
    <row r="27" spans="1:11" ht="47.25" x14ac:dyDescent="0.2">
      <c r="A27" s="18">
        <v>23</v>
      </c>
      <c r="B27" s="14">
        <v>17012025</v>
      </c>
      <c r="C27" s="11" t="s">
        <v>27</v>
      </c>
      <c r="D27" s="12" t="s">
        <v>20</v>
      </c>
      <c r="E27" s="12" t="s">
        <v>34</v>
      </c>
      <c r="F27" s="12" t="s">
        <v>28</v>
      </c>
      <c r="G27" s="17">
        <v>339</v>
      </c>
      <c r="H27" s="13">
        <v>0</v>
      </c>
      <c r="I27" s="17">
        <v>339</v>
      </c>
      <c r="J27" s="27" t="s">
        <v>29</v>
      </c>
      <c r="K27" s="26">
        <v>11705</v>
      </c>
    </row>
    <row r="28" spans="1:11" ht="47.25" x14ac:dyDescent="0.2">
      <c r="A28" s="18">
        <v>24</v>
      </c>
      <c r="B28" s="14">
        <v>17012025</v>
      </c>
      <c r="C28" s="11" t="s">
        <v>27</v>
      </c>
      <c r="D28" s="12" t="s">
        <v>39</v>
      </c>
      <c r="E28" s="12" t="s">
        <v>33</v>
      </c>
      <c r="F28" s="12" t="s">
        <v>28</v>
      </c>
      <c r="G28" s="17">
        <v>1414</v>
      </c>
      <c r="H28" s="13">
        <v>0</v>
      </c>
      <c r="I28" s="17">
        <v>1414</v>
      </c>
      <c r="J28" s="27" t="s">
        <v>29</v>
      </c>
      <c r="K28" s="26">
        <v>11706</v>
      </c>
    </row>
    <row r="29" spans="1:11" ht="47.25" x14ac:dyDescent="0.2">
      <c r="A29" s="18">
        <v>25</v>
      </c>
      <c r="B29" s="14">
        <v>17012025</v>
      </c>
      <c r="C29" s="11" t="s">
        <v>27</v>
      </c>
      <c r="D29" s="12" t="s">
        <v>21</v>
      </c>
      <c r="E29" s="12" t="s">
        <v>34</v>
      </c>
      <c r="F29" s="12" t="s">
        <v>28</v>
      </c>
      <c r="G29" s="17">
        <v>924</v>
      </c>
      <c r="H29" s="13">
        <v>0</v>
      </c>
      <c r="I29" s="17">
        <v>924</v>
      </c>
      <c r="J29" s="27" t="s">
        <v>29</v>
      </c>
      <c r="K29" s="26">
        <v>11707</v>
      </c>
    </row>
    <row r="30" spans="1:11" ht="31.5" x14ac:dyDescent="0.2">
      <c r="A30" s="18">
        <v>26</v>
      </c>
      <c r="B30" s="14">
        <v>17012025</v>
      </c>
      <c r="C30" s="11" t="s">
        <v>72</v>
      </c>
      <c r="D30" s="12" t="s">
        <v>46</v>
      </c>
      <c r="E30" s="12" t="s">
        <v>62</v>
      </c>
      <c r="F30" s="12" t="s">
        <v>65</v>
      </c>
      <c r="G30" s="17">
        <v>450</v>
      </c>
      <c r="H30" s="13">
        <v>0</v>
      </c>
      <c r="I30" s="17">
        <v>450</v>
      </c>
      <c r="J30" s="27" t="s">
        <v>29</v>
      </c>
      <c r="K30" s="26">
        <v>11708</v>
      </c>
    </row>
    <row r="31" spans="1:11" x14ac:dyDescent="0.2">
      <c r="A31" s="18">
        <v>27</v>
      </c>
      <c r="B31" s="14">
        <v>17012025</v>
      </c>
      <c r="C31" s="11" t="s">
        <v>51</v>
      </c>
      <c r="D31" s="12" t="s">
        <v>47</v>
      </c>
      <c r="E31" s="12" t="s">
        <v>25</v>
      </c>
      <c r="F31" s="12" t="s">
        <v>28</v>
      </c>
      <c r="G31" s="17">
        <v>1491.21</v>
      </c>
      <c r="H31" s="13">
        <v>0</v>
      </c>
      <c r="I31" s="17">
        <v>1491.21</v>
      </c>
      <c r="J31" s="27" t="s">
        <v>29</v>
      </c>
      <c r="K31" s="26">
        <v>11709</v>
      </c>
    </row>
    <row r="32" spans="1:11" x14ac:dyDescent="0.2">
      <c r="A32" s="18">
        <v>28</v>
      </c>
      <c r="B32" s="14">
        <v>17012025</v>
      </c>
      <c r="C32" s="11" t="s">
        <v>52</v>
      </c>
      <c r="D32" s="12" t="s">
        <v>47</v>
      </c>
      <c r="E32" s="12" t="s">
        <v>25</v>
      </c>
      <c r="F32" s="12" t="s">
        <v>28</v>
      </c>
      <c r="G32" s="17">
        <v>742.4</v>
      </c>
      <c r="H32" s="13">
        <v>0</v>
      </c>
      <c r="I32" s="17">
        <v>742.4</v>
      </c>
      <c r="J32" s="27" t="s">
        <v>29</v>
      </c>
      <c r="K32" s="26">
        <v>11710</v>
      </c>
    </row>
    <row r="33" spans="1:11" x14ac:dyDescent="0.2">
      <c r="A33" s="18">
        <v>29</v>
      </c>
      <c r="B33" s="14">
        <v>17012025</v>
      </c>
      <c r="C33" s="11" t="s">
        <v>37</v>
      </c>
      <c r="D33" s="12" t="s">
        <v>48</v>
      </c>
      <c r="E33" s="12" t="s">
        <v>26</v>
      </c>
      <c r="F33" s="12" t="s">
        <v>28</v>
      </c>
      <c r="G33" s="17">
        <v>7241.87</v>
      </c>
      <c r="H33" s="13">
        <v>0</v>
      </c>
      <c r="I33" s="17">
        <v>7241.87</v>
      </c>
      <c r="J33" s="27" t="s">
        <v>29</v>
      </c>
      <c r="K33" s="26">
        <v>11711</v>
      </c>
    </row>
    <row r="34" spans="1:11" x14ac:dyDescent="0.2">
      <c r="A34" s="18">
        <v>30</v>
      </c>
      <c r="B34" s="14">
        <v>17012025</v>
      </c>
      <c r="C34" s="11" t="s">
        <v>30</v>
      </c>
      <c r="D34" s="12" t="s">
        <v>24</v>
      </c>
      <c r="E34" s="12" t="s">
        <v>60</v>
      </c>
      <c r="F34" s="12" t="s">
        <v>60</v>
      </c>
      <c r="G34" s="17">
        <v>12.3</v>
      </c>
      <c r="H34" s="13">
        <v>0</v>
      </c>
      <c r="I34" s="17">
        <v>12.3</v>
      </c>
      <c r="J34" s="27" t="s">
        <v>32</v>
      </c>
      <c r="K34" s="26">
        <v>830171100120865</v>
      </c>
    </row>
    <row r="35" spans="1:11" x14ac:dyDescent="0.2">
      <c r="A35" s="18">
        <v>31</v>
      </c>
      <c r="B35" s="14">
        <v>17012025</v>
      </c>
      <c r="C35" s="11" t="s">
        <v>30</v>
      </c>
      <c r="D35" s="12" t="s">
        <v>24</v>
      </c>
      <c r="E35" s="12" t="s">
        <v>60</v>
      </c>
      <c r="F35" s="12" t="s">
        <v>60</v>
      </c>
      <c r="G35" s="17">
        <v>12.3</v>
      </c>
      <c r="H35" s="13">
        <v>0</v>
      </c>
      <c r="I35" s="17">
        <v>12.3</v>
      </c>
      <c r="J35" s="27" t="s">
        <v>32</v>
      </c>
      <c r="K35" s="26">
        <v>830171100120866</v>
      </c>
    </row>
    <row r="36" spans="1:11" x14ac:dyDescent="0.2">
      <c r="A36" s="18">
        <v>32</v>
      </c>
      <c r="B36" s="14">
        <v>17012025</v>
      </c>
      <c r="C36" s="11" t="s">
        <v>30</v>
      </c>
      <c r="D36" s="12" t="s">
        <v>24</v>
      </c>
      <c r="E36" s="12" t="s">
        <v>60</v>
      </c>
      <c r="F36" s="12" t="s">
        <v>60</v>
      </c>
      <c r="G36" s="17">
        <v>12.3</v>
      </c>
      <c r="H36" s="13">
        <v>0</v>
      </c>
      <c r="I36" s="17">
        <v>12.3</v>
      </c>
      <c r="J36" s="27" t="s">
        <v>32</v>
      </c>
      <c r="K36" s="26">
        <v>830171100120867</v>
      </c>
    </row>
    <row r="37" spans="1:11" x14ac:dyDescent="0.2">
      <c r="A37" s="18">
        <v>33</v>
      </c>
      <c r="B37" s="14">
        <v>17012025</v>
      </c>
      <c r="C37" s="11" t="s">
        <v>41</v>
      </c>
      <c r="D37" s="12" t="s">
        <v>24</v>
      </c>
      <c r="E37" s="12" t="s">
        <v>60</v>
      </c>
      <c r="F37" s="12" t="s">
        <v>60</v>
      </c>
      <c r="G37" s="17">
        <v>29.14</v>
      </c>
      <c r="H37" s="13">
        <v>0</v>
      </c>
      <c r="I37" s="17">
        <v>29.14</v>
      </c>
      <c r="J37" s="27" t="s">
        <v>32</v>
      </c>
      <c r="K37" s="26">
        <v>830171100288063</v>
      </c>
    </row>
    <row r="38" spans="1:11" ht="31.5" x14ac:dyDescent="0.2">
      <c r="A38" s="18">
        <v>34</v>
      </c>
      <c r="B38" s="14">
        <v>31012025</v>
      </c>
      <c r="C38" s="11" t="s">
        <v>73</v>
      </c>
      <c r="D38" s="12" t="s">
        <v>49</v>
      </c>
      <c r="E38" s="12" t="s">
        <v>38</v>
      </c>
      <c r="F38" s="12" t="s">
        <v>36</v>
      </c>
      <c r="G38" s="17">
        <v>5000</v>
      </c>
      <c r="H38" s="13">
        <v>0</v>
      </c>
      <c r="I38" s="17">
        <v>5000</v>
      </c>
      <c r="J38" s="27" t="s">
        <v>29</v>
      </c>
      <c r="K38" s="26">
        <v>13101</v>
      </c>
    </row>
    <row r="39" spans="1:11" x14ac:dyDescent="0.2">
      <c r="A39" s="18">
        <v>35</v>
      </c>
      <c r="B39" s="14">
        <v>31012025</v>
      </c>
      <c r="C39" s="28" t="s">
        <v>53</v>
      </c>
      <c r="D39" s="29" t="s">
        <v>39</v>
      </c>
      <c r="E39" s="29" t="s">
        <v>64</v>
      </c>
      <c r="F39" s="29" t="s">
        <v>28</v>
      </c>
      <c r="G39" s="30">
        <v>3919</v>
      </c>
      <c r="H39" s="13">
        <v>0</v>
      </c>
      <c r="I39" s="30">
        <v>3919</v>
      </c>
      <c r="J39" s="27" t="s">
        <v>29</v>
      </c>
      <c r="K39" s="26">
        <v>13102</v>
      </c>
    </row>
    <row r="40" spans="1:11" x14ac:dyDescent="0.2">
      <c r="A40" s="18">
        <v>36</v>
      </c>
      <c r="B40" s="14">
        <v>31012025</v>
      </c>
      <c r="C40" s="28" t="s">
        <v>30</v>
      </c>
      <c r="D40" s="29" t="s">
        <v>24</v>
      </c>
      <c r="E40" s="29" t="s">
        <v>60</v>
      </c>
      <c r="F40" s="29" t="s">
        <v>60</v>
      </c>
      <c r="G40" s="30">
        <v>12.3</v>
      </c>
      <c r="H40" s="13">
        <v>0</v>
      </c>
      <c r="I40" s="30">
        <v>12.3</v>
      </c>
      <c r="J40" s="30" t="s">
        <v>32</v>
      </c>
      <c r="K40" s="26">
        <v>890311200007150</v>
      </c>
    </row>
    <row r="41" spans="1:11" x14ac:dyDescent="0.2">
      <c r="A41" s="18">
        <v>37</v>
      </c>
      <c r="B41" s="14">
        <v>31012025</v>
      </c>
      <c r="C41" s="11" t="s">
        <v>30</v>
      </c>
      <c r="D41" s="12" t="s">
        <v>24</v>
      </c>
      <c r="E41" s="12" t="s">
        <v>60</v>
      </c>
      <c r="F41" s="12" t="s">
        <v>60</v>
      </c>
      <c r="G41" s="17">
        <v>10</v>
      </c>
      <c r="H41" s="13">
        <v>0</v>
      </c>
      <c r="I41" s="17">
        <v>10</v>
      </c>
      <c r="J41" s="30" t="s">
        <v>32</v>
      </c>
      <c r="K41" s="26">
        <v>890311200205823</v>
      </c>
    </row>
    <row r="42" spans="1:11" x14ac:dyDescent="0.2">
      <c r="A42" s="39"/>
      <c r="B42" s="39"/>
      <c r="C42" s="39"/>
      <c r="D42" s="39"/>
      <c r="E42" s="39"/>
      <c r="F42" s="34" t="s">
        <v>0</v>
      </c>
      <c r="G42" s="35"/>
      <c r="H42" s="15"/>
      <c r="I42" s="36">
        <f>SUM(Tabela2[Valor Pago])</f>
        <v>47665.830000000009</v>
      </c>
      <c r="J42" s="37"/>
      <c r="K42" s="38"/>
    </row>
    <row r="43" spans="1:11" x14ac:dyDescent="0.2">
      <c r="A43" s="40"/>
      <c r="B43" s="40"/>
      <c r="C43" s="40"/>
      <c r="D43" s="40"/>
      <c r="E43" s="40"/>
      <c r="F43" s="34" t="s">
        <v>9</v>
      </c>
      <c r="G43" s="35"/>
      <c r="H43" s="15"/>
      <c r="I43" s="36">
        <f>SUMIF(Tabela2[Fonte de Recurso],"Federal",Tabela2[Valor do Documento Fiscal])</f>
        <v>0</v>
      </c>
      <c r="J43" s="37"/>
      <c r="K43" s="38"/>
    </row>
    <row r="44" spans="1:11" x14ac:dyDescent="0.2">
      <c r="A44" s="40"/>
      <c r="B44" s="40"/>
      <c r="C44" s="40"/>
      <c r="D44" s="40"/>
      <c r="E44" s="40"/>
      <c r="F44" s="34" t="s">
        <v>10</v>
      </c>
      <c r="G44" s="35"/>
      <c r="H44" s="15"/>
      <c r="I44" s="36">
        <f>SUMIF(Tabela2[Fonte de Recurso],"Estadual",Tabela2[Valor do Documento Fiscal])</f>
        <v>0</v>
      </c>
      <c r="J44" s="37"/>
      <c r="K44" s="38"/>
    </row>
    <row r="45" spans="1:11" x14ac:dyDescent="0.2">
      <c r="A45" s="40"/>
      <c r="B45" s="40"/>
      <c r="C45" s="40"/>
      <c r="D45" s="40"/>
      <c r="E45" s="40"/>
      <c r="F45" s="42" t="s">
        <v>11</v>
      </c>
      <c r="G45" s="43"/>
      <c r="H45" s="16"/>
      <c r="I45" s="36">
        <f>SUMIF(Tabela2[Fonte de Recurso],"Municipal",Tabela2[Valor do Documento Fiscal])</f>
        <v>47480.55</v>
      </c>
      <c r="J45" s="37"/>
      <c r="K45" s="38"/>
    </row>
    <row r="46" spans="1:11" x14ac:dyDescent="0.2">
      <c r="A46" s="41"/>
      <c r="B46" s="41"/>
      <c r="C46" s="41"/>
      <c r="D46" s="41"/>
      <c r="E46" s="41"/>
      <c r="F46" s="42" t="s">
        <v>12</v>
      </c>
      <c r="G46" s="43"/>
      <c r="H46" s="16"/>
      <c r="I46" s="36">
        <f>SUMIF(Tabela2[Fonte de Recurso],"Próprio",Tabela2[Valor Pago])</f>
        <v>185.28000000000003</v>
      </c>
      <c r="J46" s="37"/>
      <c r="K46" s="38"/>
    </row>
    <row r="48" spans="1:11" x14ac:dyDescent="0.2">
      <c r="E48" s="5"/>
      <c r="F48" s="5"/>
      <c r="G48" s="5"/>
      <c r="H48" s="1"/>
      <c r="I48" s="1"/>
      <c r="J48" s="1"/>
      <c r="K48" s="1"/>
    </row>
    <row r="49" spans="5:11" x14ac:dyDescent="0.2">
      <c r="E49" s="5"/>
      <c r="F49" s="33" t="s">
        <v>66</v>
      </c>
      <c r="G49" s="33"/>
      <c r="H49" s="5"/>
      <c r="I49" s="1"/>
      <c r="J49" s="1"/>
      <c r="K49" s="1"/>
    </row>
    <row r="50" spans="5:11" x14ac:dyDescent="0.2">
      <c r="E50" s="5"/>
      <c r="F50" s="5"/>
      <c r="G50" s="5"/>
      <c r="H50" s="5"/>
      <c r="I50" s="1"/>
      <c r="J50" s="1"/>
      <c r="K50" s="1"/>
    </row>
    <row r="51" spans="5:11" x14ac:dyDescent="0.2">
      <c r="E51" s="5"/>
      <c r="F51" s="5"/>
      <c r="G51" s="5"/>
      <c r="H51" s="5"/>
      <c r="I51" s="1"/>
      <c r="J51" s="1"/>
      <c r="K51" s="1"/>
    </row>
    <row r="52" spans="5:11" x14ac:dyDescent="0.2">
      <c r="E52" s="5"/>
      <c r="F52" s="21" t="s">
        <v>18</v>
      </c>
      <c r="G52" s="22"/>
      <c r="H52" s="5"/>
      <c r="I52" s="1"/>
      <c r="J52" s="1"/>
      <c r="K52" s="1"/>
    </row>
    <row r="53" spans="5:11" x14ac:dyDescent="0.2">
      <c r="E53" s="5"/>
      <c r="F53" s="25" t="s">
        <v>17</v>
      </c>
      <c r="G53" s="23"/>
      <c r="H53" s="24"/>
    </row>
    <row r="54" spans="5:11" x14ac:dyDescent="0.2">
      <c r="F54" s="20"/>
      <c r="G54" s="20"/>
    </row>
    <row r="58" spans="5:11" x14ac:dyDescent="0.2">
      <c r="E58" s="3"/>
    </row>
  </sheetData>
  <sheetProtection formatColumns="0" formatRows="0" insertRows="0" deleteRows="0" autoFilter="0"/>
  <mergeCells count="13">
    <mergeCell ref="A1:K3"/>
    <mergeCell ref="F49:G49"/>
    <mergeCell ref="F43:G43"/>
    <mergeCell ref="I46:K46"/>
    <mergeCell ref="I45:K45"/>
    <mergeCell ref="I44:K44"/>
    <mergeCell ref="F44:G44"/>
    <mergeCell ref="A42:E46"/>
    <mergeCell ref="F42:G42"/>
    <mergeCell ref="F45:G45"/>
    <mergeCell ref="F46:G46"/>
    <mergeCell ref="I43:K43"/>
    <mergeCell ref="I42:K42"/>
  </mergeCells>
  <dataValidations count="1">
    <dataValidation type="list" allowBlank="1" showInputMessage="1" showErrorMessage="1" sqref="J5:J41" xr:uid="{00000000-0002-0000-0000-000000000000}">
      <formula1>"Federal, Estadual, Municipal, Próprio"</formula1>
    </dataValidation>
  </dataValidations>
  <printOptions horizontalCentered="1"/>
  <pageMargins left="0" right="0" top="0" bottom="0" header="0" footer="0"/>
  <pageSetup paperSize="9" scale="63" fitToHeight="2" orientation="landscape" useFirstPageNumber="1" horizontalDpi="4294967294" verticalDpi="300" r:id="rId1"/>
  <headerFooter alignWithMargins="0">
    <oddFooter>&amp;R&amp;9&amp;P /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08B41-AF5C-4409-8608-EE0EE005FF11}">
  <dimension ref="F1:F6"/>
  <sheetViews>
    <sheetView workbookViewId="0">
      <selection activeCell="F1" sqref="F1:F6"/>
    </sheetView>
  </sheetViews>
  <sheetFormatPr defaultRowHeight="12.75" x14ac:dyDescent="0.2"/>
  <cols>
    <col min="6" max="6" width="13.28515625" style="31" customWidth="1"/>
  </cols>
  <sheetData>
    <row r="1" spans="6:6" x14ac:dyDescent="0.2">
      <c r="F1" s="31">
        <v>22.5</v>
      </c>
    </row>
    <row r="2" spans="6:6" x14ac:dyDescent="0.2">
      <c r="F2" s="31">
        <v>80.2</v>
      </c>
    </row>
    <row r="3" spans="6:6" x14ac:dyDescent="0.2">
      <c r="F3" s="31">
        <v>9.1999999999999993</v>
      </c>
    </row>
    <row r="4" spans="6:6" x14ac:dyDescent="0.2">
      <c r="F4" s="31">
        <v>18</v>
      </c>
    </row>
    <row r="6" spans="6:6" x14ac:dyDescent="0.2">
      <c r="F6" s="31">
        <f>SUM(F1:F5)</f>
        <v>129.9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JAN2024</vt:lpstr>
      <vt:lpstr>Planilha1</vt:lpstr>
      <vt:lpstr>'JAN2024'!Area_de_impressao</vt:lpstr>
      <vt:lpstr>'JAN2024'!Titulos_de_impressao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administracao1</dc:creator>
  <cp:lastModifiedBy>DELL</cp:lastModifiedBy>
  <cp:lastPrinted>2023-02-16T12:15:35Z</cp:lastPrinted>
  <dcterms:created xsi:type="dcterms:W3CDTF">2019-01-11T18:24:59Z</dcterms:created>
  <dcterms:modified xsi:type="dcterms:W3CDTF">2025-04-10T16:25:04Z</dcterms:modified>
</cp:coreProperties>
</file>